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<sst xmlns="http://schemas.openxmlformats.org/spreadsheetml/2006/main" count="219" uniqueCount="68">
  <si>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</si>
  <si>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</si>
  <si>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</si>
  <si>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</si>
  <si>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</si>
  <si>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</si>
  <si>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</si>
  <si>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</si>
  <si>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</si>
  <si>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</si>
  <si>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</si>
  <si>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</si>
  <si>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</si>
  <si>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</si>
  <si>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</si>
  <si>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</si>
  <si>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</si>
  <si>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</si>
  <si>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</si>
  <si>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</si>
  <si>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</si>
  <si>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</si>
  <si>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</si>
  <si>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</si>
  <si>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</si>
  <si>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</si>
  <si>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</si>
  <si>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</si>
  <si>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</si>
  <si>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</si>
  <si>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</si>
  <si>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</si>
  <si>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</si>
  <si>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</si>
  <si>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</si>
  <si>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</si>
  <si>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</si>
  <si>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</si>
  <si>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</si>
  <si>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</si>
  <si>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</si>
  <si>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</si>
  <si>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</si>
  <si>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</si>
  <si>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</si>
  <si>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</si>
  <si>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</si>
  <si>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</si>
  <si>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</si>
  <si>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</si>
  <si>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</si>
  <si>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</si>
  <si>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</si>
  <si>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</si>
  <si>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</si>
  <si>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</si>
  <si>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</si>
  <si>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</si>
  <si>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</si>
  <si>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</si>
  <si>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</si>
  <si>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</si>
  <si>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>Serviciul Monitorizare, Strategii, Dezvoltare și Implementare Proiecte</t>
  </si>
  <si>
    <t xml:space="preserve">Analiză Statistică, Incluziune Socială și </t>
  </si>
  <si>
    <t xml:space="preserve">Mihulet Svetlana Ionela </t>
  </si>
  <si>
    <t>TRIMESTRUL II / an / 2019</t>
  </si>
  <si>
    <r>
      <t xml:space="preserve">        La data  </t>
    </r>
    <r>
      <rPr>
        <b/>
        <sz val="10"/>
        <color indexed="10"/>
        <rFont val="Arial"/>
        <family val="2"/>
      </rPr>
      <t>30,06,2019</t>
    </r>
  </si>
  <si>
    <t>Relația cu Autoritățile Publice Locale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</si>
</sst>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5" fillId="37" borderId="20" xfId="0" applyNumberFormat="1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3" fontId="5" fillId="37" borderId="2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90" zoomScaleNormal="90" zoomScalePageLayoutView="0" workbookViewId="0" topLeftCell="A55">
      <selection activeCell="J74" sqref="J7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65</v>
      </c>
      <c r="H1" s="82"/>
      <c r="I1" s="82"/>
      <c r="J1" s="81" t="s">
        <v>66</v>
      </c>
      <c r="K1" s="83"/>
      <c r="M1" s="84" t="s">
        <v>41</v>
      </c>
      <c r="N1" s="1"/>
      <c r="O1" s="114"/>
      <c r="P1" s="114"/>
    </row>
    <row r="2" spans="1:16" s="3" customFormat="1" ht="12.75">
      <c r="A2" s="1"/>
      <c r="B2" s="1"/>
      <c r="C2" s="117" t="s">
        <v>56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2.75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20" s="70" customFormat="1" ht="24" customHeight="1" thickBot="1">
      <c r="A4" s="119" t="s">
        <v>17</v>
      </c>
      <c r="B4" s="119" t="s">
        <v>33</v>
      </c>
      <c r="C4" s="108" t="s">
        <v>6</v>
      </c>
      <c r="D4" s="108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53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5" t="s">
        <v>6</v>
      </c>
      <c r="Q4" s="97"/>
      <c r="R4" s="100" t="s">
        <v>50</v>
      </c>
      <c r="S4" s="99" t="s">
        <v>51</v>
      </c>
      <c r="T4" s="101" t="s">
        <v>52</v>
      </c>
    </row>
    <row r="5" spans="1:17" s="70" customFormat="1" ht="11.25">
      <c r="A5" s="120"/>
      <c r="B5" s="120"/>
      <c r="C5" s="109"/>
      <c r="D5" s="109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16"/>
      <c r="Q5" s="97"/>
    </row>
    <row r="6" spans="1:17" s="70" customFormat="1" ht="12" thickBot="1">
      <c r="A6" s="121"/>
      <c r="B6" s="121"/>
      <c r="C6" s="110"/>
      <c r="D6" s="110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  <c r="Q6" s="97"/>
    </row>
    <row r="7" spans="1:25" s="70" customFormat="1" ht="24" customHeight="1" thickBot="1">
      <c r="A7" s="76" t="s">
        <v>57</v>
      </c>
      <c r="B7" s="68">
        <v>1</v>
      </c>
      <c r="C7" s="67" t="s">
        <v>7</v>
      </c>
      <c r="D7" s="111" t="s">
        <v>8</v>
      </c>
      <c r="E7" s="112"/>
      <c r="F7" s="69">
        <f>SUM(F8+F9)</f>
        <v>6038</v>
      </c>
      <c r="G7" s="69">
        <f>SUM(G8+G9)</f>
        <v>4051</v>
      </c>
      <c r="H7" s="69">
        <f aca="true" t="shared" si="0" ref="H7:P7">SUM(H8+H9)</f>
        <v>597</v>
      </c>
      <c r="I7" s="69">
        <f t="shared" si="0"/>
        <v>2491</v>
      </c>
      <c r="J7" s="69">
        <f t="shared" si="0"/>
        <v>3511</v>
      </c>
      <c r="K7" s="69">
        <f t="shared" si="0"/>
        <v>1821</v>
      </c>
      <c r="L7" s="69">
        <f t="shared" si="0"/>
        <v>1745</v>
      </c>
      <c r="M7" s="69">
        <f t="shared" si="0"/>
        <v>241</v>
      </c>
      <c r="N7" s="69">
        <f>SUM(N8+N9)</f>
        <v>269</v>
      </c>
      <c r="O7" s="69">
        <f t="shared" si="0"/>
        <v>4</v>
      </c>
      <c r="P7" s="69">
        <f t="shared" si="0"/>
        <v>20768</v>
      </c>
      <c r="Q7" s="97"/>
      <c r="R7" s="100" t="e">
        <f>IF(,P7=#REF!,P7=#REF!)</f>
        <v>#REF!</v>
      </c>
      <c r="S7" s="99" t="e">
        <f>IF(,P8=#REF!,P8=#REF!)</f>
        <v>#REF!</v>
      </c>
      <c r="T7" s="101" t="e">
        <f>IF(,P9=#REF!,P9=#REF!)</f>
        <v>#REF!</v>
      </c>
      <c r="Y7" s="96"/>
    </row>
    <row r="8" spans="1:17" ht="11.25">
      <c r="A8" s="79" t="str">
        <f>$A$7</f>
        <v>HD</v>
      </c>
      <c r="B8" s="61">
        <v>2</v>
      </c>
      <c r="C8" s="128" t="s">
        <v>16</v>
      </c>
      <c r="D8" s="125" t="s">
        <v>22</v>
      </c>
      <c r="E8" s="126"/>
      <c r="F8" s="46">
        <f>SUM(F19+F49+F53)</f>
        <v>155</v>
      </c>
      <c r="G8" s="46">
        <f aca="true" t="shared" si="1" ref="G8:O8">SUM(G19+G49+G53)</f>
        <v>343</v>
      </c>
      <c r="H8" s="46">
        <f t="shared" si="1"/>
        <v>36</v>
      </c>
      <c r="I8" s="46">
        <f t="shared" si="1"/>
        <v>54</v>
      </c>
      <c r="J8" s="46">
        <f t="shared" si="1"/>
        <v>213</v>
      </c>
      <c r="K8" s="46">
        <f t="shared" si="1"/>
        <v>188</v>
      </c>
      <c r="L8" s="46">
        <f t="shared" si="1"/>
        <v>240</v>
      </c>
      <c r="M8" s="46">
        <f t="shared" si="1"/>
        <v>7</v>
      </c>
      <c r="N8" s="46">
        <f>SUM(N19+N49+N53)</f>
        <v>35</v>
      </c>
      <c r="O8" s="46">
        <f t="shared" si="1"/>
        <v>0</v>
      </c>
      <c r="P8" s="46">
        <f>SUM(P19+P49+P53)</f>
        <v>1271</v>
      </c>
      <c r="Q8" s="98"/>
    </row>
    <row r="9" spans="1:17" ht="11.25">
      <c r="A9" s="79" t="str">
        <f>$A$7</f>
        <v>HD</v>
      </c>
      <c r="B9" s="5">
        <v>3</v>
      </c>
      <c r="C9" s="129"/>
      <c r="D9" s="125" t="s">
        <v>23</v>
      </c>
      <c r="E9" s="126"/>
      <c r="F9" s="62">
        <f>SUM(F20+F27+F33+F39+F50+F54)</f>
        <v>5883</v>
      </c>
      <c r="G9" s="62">
        <f>SUM(G20+G27+G33+G39+G50+G54+G55)</f>
        <v>3708</v>
      </c>
      <c r="H9" s="62">
        <f aca="true" t="shared" si="2" ref="H9:O9">SUM(H20+H27+H33+H39+H50+H54)</f>
        <v>561</v>
      </c>
      <c r="I9" s="62">
        <f t="shared" si="2"/>
        <v>2437</v>
      </c>
      <c r="J9" s="62">
        <f t="shared" si="2"/>
        <v>3298</v>
      </c>
      <c r="K9" s="62">
        <f t="shared" si="2"/>
        <v>1633</v>
      </c>
      <c r="L9" s="62">
        <f t="shared" si="2"/>
        <v>1505</v>
      </c>
      <c r="M9" s="62">
        <f t="shared" si="2"/>
        <v>234</v>
      </c>
      <c r="N9" s="62">
        <f>SUM(N20+N27+N33+N39+N50+N54)</f>
        <v>234</v>
      </c>
      <c r="O9" s="62">
        <f t="shared" si="2"/>
        <v>4</v>
      </c>
      <c r="P9" s="62">
        <f>SUM(P20+P27+P33+P39+P50+P54+P55)</f>
        <v>19497</v>
      </c>
      <c r="Q9" s="98"/>
    </row>
    <row r="10" spans="1:16" s="7" customFormat="1" ht="12">
      <c r="A10" s="92" t="s">
        <v>54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83</v>
      </c>
      <c r="G11" s="94">
        <v>137</v>
      </c>
      <c r="H11" s="94">
        <v>10</v>
      </c>
      <c r="I11" s="94">
        <v>9</v>
      </c>
      <c r="J11" s="94">
        <v>114</v>
      </c>
      <c r="K11" s="94">
        <v>172</v>
      </c>
      <c r="L11" s="94">
        <v>153</v>
      </c>
      <c r="M11" s="94">
        <v>4</v>
      </c>
      <c r="N11" s="94">
        <v>21</v>
      </c>
      <c r="O11" s="94">
        <v>0</v>
      </c>
      <c r="P11" s="47">
        <f>SUM(F11:O11)</f>
        <v>703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374</v>
      </c>
      <c r="G12" s="94">
        <v>113</v>
      </c>
      <c r="H12" s="94">
        <v>2</v>
      </c>
      <c r="I12" s="94">
        <v>208</v>
      </c>
      <c r="J12" s="94">
        <v>473</v>
      </c>
      <c r="K12" s="94">
        <v>185</v>
      </c>
      <c r="L12" s="94">
        <v>240</v>
      </c>
      <c r="M12" s="94">
        <v>121</v>
      </c>
      <c r="N12" s="94">
        <v>12</v>
      </c>
      <c r="O12" s="94">
        <v>0</v>
      </c>
      <c r="P12" s="47">
        <f aca="true" t="shared" si="4" ref="P12:P18">SUM(F12:O12)</f>
        <v>1728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20</v>
      </c>
      <c r="G13" s="94">
        <v>58</v>
      </c>
      <c r="H13" s="94">
        <v>11</v>
      </c>
      <c r="I13" s="94">
        <v>18</v>
      </c>
      <c r="J13" s="94">
        <v>15</v>
      </c>
      <c r="K13" s="94">
        <v>14</v>
      </c>
      <c r="L13" s="94">
        <v>33</v>
      </c>
      <c r="M13" s="94">
        <v>3</v>
      </c>
      <c r="N13" s="94">
        <v>9</v>
      </c>
      <c r="O13" s="94">
        <v>0</v>
      </c>
      <c r="P13" s="47">
        <f t="shared" si="4"/>
        <v>181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454</v>
      </c>
      <c r="G14" s="94">
        <v>498</v>
      </c>
      <c r="H14" s="94">
        <v>223</v>
      </c>
      <c r="I14" s="94">
        <v>190</v>
      </c>
      <c r="J14" s="94">
        <v>854</v>
      </c>
      <c r="K14" s="94">
        <v>373</v>
      </c>
      <c r="L14" s="94">
        <v>296</v>
      </c>
      <c r="M14" s="94">
        <v>9</v>
      </c>
      <c r="N14" s="94">
        <v>20</v>
      </c>
      <c r="O14" s="94">
        <v>1</v>
      </c>
      <c r="P14" s="47">
        <f t="shared" si="4"/>
        <v>2918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42</v>
      </c>
      <c r="G15" s="94">
        <v>117</v>
      </c>
      <c r="H15" s="94">
        <v>15</v>
      </c>
      <c r="I15" s="94">
        <v>27</v>
      </c>
      <c r="J15" s="94">
        <v>82</v>
      </c>
      <c r="K15" s="94">
        <v>2</v>
      </c>
      <c r="L15" s="94">
        <v>50</v>
      </c>
      <c r="M15" s="94">
        <v>0</v>
      </c>
      <c r="N15" s="94">
        <v>5</v>
      </c>
      <c r="O15" s="94">
        <v>0</v>
      </c>
      <c r="P15" s="47">
        <f t="shared" si="4"/>
        <v>340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100</v>
      </c>
      <c r="G16" s="94">
        <v>38</v>
      </c>
      <c r="H16" s="94">
        <v>4</v>
      </c>
      <c r="I16" s="94">
        <v>30</v>
      </c>
      <c r="J16" s="94">
        <v>109</v>
      </c>
      <c r="K16" s="94">
        <v>14</v>
      </c>
      <c r="L16" s="94">
        <v>15</v>
      </c>
      <c r="M16" s="94">
        <v>0</v>
      </c>
      <c r="N16" s="94">
        <v>1</v>
      </c>
      <c r="O16" s="94">
        <v>0</v>
      </c>
      <c r="P16" s="47">
        <f t="shared" si="4"/>
        <v>311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10</v>
      </c>
      <c r="G17" s="94">
        <v>31</v>
      </c>
      <c r="H17" s="94">
        <v>0</v>
      </c>
      <c r="I17" s="94">
        <v>0</v>
      </c>
      <c r="J17" s="94">
        <v>2</v>
      </c>
      <c r="K17" s="94">
        <v>0</v>
      </c>
      <c r="L17" s="94">
        <v>4</v>
      </c>
      <c r="M17" s="94">
        <v>0</v>
      </c>
      <c r="N17" s="94">
        <v>0</v>
      </c>
      <c r="O17" s="94">
        <v>0</v>
      </c>
      <c r="P17" s="47">
        <f t="shared" si="4"/>
        <v>47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12</v>
      </c>
      <c r="G18" s="94">
        <v>9</v>
      </c>
      <c r="H18" s="94">
        <v>0</v>
      </c>
      <c r="I18" s="94">
        <v>3</v>
      </c>
      <c r="J18" s="94">
        <v>10</v>
      </c>
      <c r="K18" s="94">
        <v>2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38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155</v>
      </c>
      <c r="G19" s="47">
        <f aca="true" t="shared" si="5" ref="G19:O19">G11+G13+G15+G17</f>
        <v>343</v>
      </c>
      <c r="H19" s="47">
        <f t="shared" si="5"/>
        <v>36</v>
      </c>
      <c r="I19" s="47">
        <f t="shared" si="5"/>
        <v>54</v>
      </c>
      <c r="J19" s="47">
        <f t="shared" si="5"/>
        <v>213</v>
      </c>
      <c r="K19" s="47">
        <f t="shared" si="5"/>
        <v>188</v>
      </c>
      <c r="L19" s="47">
        <f t="shared" si="5"/>
        <v>240</v>
      </c>
      <c r="M19" s="47">
        <f t="shared" si="5"/>
        <v>7</v>
      </c>
      <c r="N19" s="47">
        <f>N11+N13+N15+N17</f>
        <v>35</v>
      </c>
      <c r="O19" s="47">
        <f t="shared" si="5"/>
        <v>0</v>
      </c>
      <c r="P19" s="47">
        <f>P11+P13+P15+P17</f>
        <v>1271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940</v>
      </c>
      <c r="G20" s="47">
        <f aca="true" t="shared" si="6" ref="G20:O20">G12+G14+G16+G18</f>
        <v>658</v>
      </c>
      <c r="H20" s="47">
        <f t="shared" si="6"/>
        <v>229</v>
      </c>
      <c r="I20" s="47">
        <f t="shared" si="6"/>
        <v>431</v>
      </c>
      <c r="J20" s="47">
        <f t="shared" si="6"/>
        <v>1446</v>
      </c>
      <c r="K20" s="47">
        <f t="shared" si="6"/>
        <v>574</v>
      </c>
      <c r="L20" s="47">
        <f t="shared" si="6"/>
        <v>553</v>
      </c>
      <c r="M20" s="47">
        <f t="shared" si="6"/>
        <v>130</v>
      </c>
      <c r="N20" s="47">
        <f>N12+N14+N16+N18</f>
        <v>33</v>
      </c>
      <c r="O20" s="47">
        <f t="shared" si="6"/>
        <v>1</v>
      </c>
      <c r="P20" s="47">
        <f>P12+P14+P16+P18</f>
        <v>4995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1095</v>
      </c>
      <c r="G21" s="47">
        <f aca="true" t="shared" si="7" ref="G21:P21">G19+G20</f>
        <v>1001</v>
      </c>
      <c r="H21" s="47">
        <f t="shared" si="7"/>
        <v>265</v>
      </c>
      <c r="I21" s="47">
        <f t="shared" si="7"/>
        <v>485</v>
      </c>
      <c r="J21" s="47">
        <f t="shared" si="7"/>
        <v>1659</v>
      </c>
      <c r="K21" s="47">
        <f t="shared" si="7"/>
        <v>762</v>
      </c>
      <c r="L21" s="47">
        <f t="shared" si="7"/>
        <v>793</v>
      </c>
      <c r="M21" s="47">
        <f t="shared" si="7"/>
        <v>137</v>
      </c>
      <c r="N21" s="47">
        <f t="shared" si="7"/>
        <v>68</v>
      </c>
      <c r="O21" s="47">
        <f t="shared" si="7"/>
        <v>1</v>
      </c>
      <c r="P21" s="47">
        <f t="shared" si="7"/>
        <v>6266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28</v>
      </c>
      <c r="G23" s="95">
        <v>48</v>
      </c>
      <c r="H23" s="95">
        <v>0</v>
      </c>
      <c r="I23" s="95">
        <v>16</v>
      </c>
      <c r="J23" s="95">
        <v>2</v>
      </c>
      <c r="K23" s="95">
        <v>4</v>
      </c>
      <c r="L23" s="95">
        <v>4</v>
      </c>
      <c r="M23" s="95">
        <v>5</v>
      </c>
      <c r="N23" s="95">
        <v>2</v>
      </c>
      <c r="O23" s="95">
        <v>0</v>
      </c>
      <c r="P23" s="46">
        <f>SUM(F23:O23)</f>
        <v>109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167</v>
      </c>
      <c r="G24" s="94">
        <v>286</v>
      </c>
      <c r="H24" s="94">
        <v>84</v>
      </c>
      <c r="I24" s="94">
        <v>35</v>
      </c>
      <c r="J24" s="94">
        <v>6</v>
      </c>
      <c r="K24" s="94">
        <v>25</v>
      </c>
      <c r="L24" s="94">
        <v>19</v>
      </c>
      <c r="M24" s="94">
        <v>3</v>
      </c>
      <c r="N24" s="94">
        <v>16</v>
      </c>
      <c r="O24" s="94">
        <v>0</v>
      </c>
      <c r="P24" s="46">
        <f>SUM(F24:O24)</f>
        <v>641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60</v>
      </c>
      <c r="G25" s="94">
        <v>29</v>
      </c>
      <c r="H25" s="94">
        <v>8</v>
      </c>
      <c r="I25" s="94">
        <v>11</v>
      </c>
      <c r="J25" s="94">
        <v>5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116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10</v>
      </c>
      <c r="G26" s="94">
        <v>6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23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265</v>
      </c>
      <c r="G27" s="46">
        <f aca="true" t="shared" si="8" ref="G27:P27">SUM(G23:G26)</f>
        <v>369</v>
      </c>
      <c r="H27" s="46">
        <f t="shared" si="8"/>
        <v>93</v>
      </c>
      <c r="I27" s="46">
        <f t="shared" si="8"/>
        <v>65</v>
      </c>
      <c r="J27" s="46">
        <f t="shared" si="8"/>
        <v>15</v>
      </c>
      <c r="K27" s="46">
        <f t="shared" si="8"/>
        <v>31</v>
      </c>
      <c r="L27" s="46">
        <f t="shared" si="8"/>
        <v>24</v>
      </c>
      <c r="M27" s="46">
        <f t="shared" si="8"/>
        <v>8</v>
      </c>
      <c r="N27" s="46">
        <f t="shared" si="8"/>
        <v>19</v>
      </c>
      <c r="O27" s="46">
        <f t="shared" si="8"/>
        <v>0</v>
      </c>
      <c r="P27" s="46">
        <f t="shared" si="8"/>
        <v>889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510</v>
      </c>
      <c r="G29" s="95">
        <v>217</v>
      </c>
      <c r="H29" s="95">
        <v>1</v>
      </c>
      <c r="I29" s="95">
        <v>305</v>
      </c>
      <c r="J29" s="95">
        <v>140</v>
      </c>
      <c r="K29" s="95">
        <v>151</v>
      </c>
      <c r="L29" s="95">
        <v>140</v>
      </c>
      <c r="M29" s="95">
        <v>85</v>
      </c>
      <c r="N29" s="95">
        <v>16</v>
      </c>
      <c r="O29" s="95">
        <v>0</v>
      </c>
      <c r="P29" s="46">
        <f>SUM(F29:O29)</f>
        <v>1565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824</v>
      </c>
      <c r="G30" s="95">
        <v>663</v>
      </c>
      <c r="H30" s="95">
        <v>103</v>
      </c>
      <c r="I30" s="95">
        <v>272</v>
      </c>
      <c r="J30" s="95">
        <v>269</v>
      </c>
      <c r="K30" s="95">
        <v>555</v>
      </c>
      <c r="L30" s="95">
        <v>181</v>
      </c>
      <c r="M30" s="95">
        <v>7</v>
      </c>
      <c r="N30" s="95">
        <v>38</v>
      </c>
      <c r="O30" s="95">
        <v>2</v>
      </c>
      <c r="P30" s="46">
        <f>SUM(F30:O30)</f>
        <v>2914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243</v>
      </c>
      <c r="G31" s="95">
        <v>122</v>
      </c>
      <c r="H31" s="95">
        <v>6</v>
      </c>
      <c r="I31" s="95">
        <v>42</v>
      </c>
      <c r="J31" s="95">
        <v>36</v>
      </c>
      <c r="K31" s="95">
        <v>21</v>
      </c>
      <c r="L31" s="95">
        <v>27</v>
      </c>
      <c r="M31" s="95">
        <v>0</v>
      </c>
      <c r="N31" s="95">
        <v>9</v>
      </c>
      <c r="O31" s="95">
        <v>0</v>
      </c>
      <c r="P31" s="46">
        <f>SUM(F31:O31)</f>
        <v>506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11</v>
      </c>
      <c r="G32" s="94">
        <v>7</v>
      </c>
      <c r="H32" s="94">
        <v>0</v>
      </c>
      <c r="I32" s="94">
        <v>6</v>
      </c>
      <c r="J32" s="94">
        <v>2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30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1588</v>
      </c>
      <c r="G33" s="46">
        <f aca="true" t="shared" si="9" ref="G33:P33">SUM(G29:G32)</f>
        <v>1009</v>
      </c>
      <c r="H33" s="46">
        <f t="shared" si="9"/>
        <v>110</v>
      </c>
      <c r="I33" s="46">
        <f t="shared" si="9"/>
        <v>625</v>
      </c>
      <c r="J33" s="46">
        <f t="shared" si="9"/>
        <v>447</v>
      </c>
      <c r="K33" s="46">
        <f t="shared" si="9"/>
        <v>727</v>
      </c>
      <c r="L33" s="46">
        <f t="shared" si="9"/>
        <v>352</v>
      </c>
      <c r="M33" s="46">
        <f t="shared" si="9"/>
        <v>92</v>
      </c>
      <c r="N33" s="46">
        <f t="shared" si="9"/>
        <v>63</v>
      </c>
      <c r="O33" s="46">
        <f t="shared" si="9"/>
        <v>2</v>
      </c>
      <c r="P33" s="46">
        <f t="shared" si="9"/>
        <v>5015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1442</v>
      </c>
      <c r="G35" s="95">
        <v>411</v>
      </c>
      <c r="H35" s="95">
        <v>2</v>
      </c>
      <c r="I35" s="95">
        <v>531</v>
      </c>
      <c r="J35" s="95">
        <v>625</v>
      </c>
      <c r="K35" s="95">
        <v>108</v>
      </c>
      <c r="L35" s="95">
        <v>284</v>
      </c>
      <c r="M35" s="95">
        <v>2</v>
      </c>
      <c r="N35" s="95">
        <v>29</v>
      </c>
      <c r="O35" s="95">
        <v>0</v>
      </c>
      <c r="P35" s="46">
        <f>SUM(F35:O35)</f>
        <v>3434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925</v>
      </c>
      <c r="G36" s="95">
        <v>776</v>
      </c>
      <c r="H36" s="95">
        <v>101</v>
      </c>
      <c r="I36" s="95">
        <v>492</v>
      </c>
      <c r="J36" s="95">
        <v>242</v>
      </c>
      <c r="K36" s="95">
        <v>86</v>
      </c>
      <c r="L36" s="95">
        <v>137</v>
      </c>
      <c r="M36" s="95">
        <v>1</v>
      </c>
      <c r="N36" s="95">
        <v>67</v>
      </c>
      <c r="O36" s="95">
        <v>1</v>
      </c>
      <c r="P36" s="46">
        <f>SUM(F36:O36)</f>
        <v>2828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238</v>
      </c>
      <c r="G37" s="95">
        <v>136</v>
      </c>
      <c r="H37" s="95">
        <v>7</v>
      </c>
      <c r="I37" s="95">
        <v>64</v>
      </c>
      <c r="J37" s="95">
        <v>82</v>
      </c>
      <c r="K37" s="95">
        <v>9</v>
      </c>
      <c r="L37" s="95">
        <v>26</v>
      </c>
      <c r="M37" s="95">
        <v>0</v>
      </c>
      <c r="N37" s="95">
        <v>12</v>
      </c>
      <c r="O37" s="95">
        <v>0</v>
      </c>
      <c r="P37" s="46">
        <f>SUM(F37:O37)</f>
        <v>574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12</v>
      </c>
      <c r="G38" s="95">
        <v>4</v>
      </c>
      <c r="H38" s="95">
        <v>0</v>
      </c>
      <c r="I38" s="95">
        <v>10</v>
      </c>
      <c r="J38" s="95">
        <v>13</v>
      </c>
      <c r="K38" s="95">
        <v>0</v>
      </c>
      <c r="L38" s="95">
        <v>2</v>
      </c>
      <c r="M38" s="95">
        <v>0</v>
      </c>
      <c r="N38" s="95">
        <v>0</v>
      </c>
      <c r="O38" s="95">
        <v>0</v>
      </c>
      <c r="P38" s="46">
        <f>SUM(F38:O38)</f>
        <v>41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2617</v>
      </c>
      <c r="G39" s="46">
        <f aca="true" t="shared" si="10" ref="G39:P39">SUM(G35:G38)</f>
        <v>1327</v>
      </c>
      <c r="H39" s="46">
        <f t="shared" si="10"/>
        <v>110</v>
      </c>
      <c r="I39" s="46">
        <f t="shared" si="10"/>
        <v>1097</v>
      </c>
      <c r="J39" s="46">
        <f t="shared" si="10"/>
        <v>962</v>
      </c>
      <c r="K39" s="46">
        <f t="shared" si="10"/>
        <v>203</v>
      </c>
      <c r="L39" s="46">
        <f t="shared" si="10"/>
        <v>449</v>
      </c>
      <c r="M39" s="46">
        <f t="shared" si="10"/>
        <v>3</v>
      </c>
      <c r="N39" s="46">
        <f t="shared" si="10"/>
        <v>108</v>
      </c>
      <c r="O39" s="46">
        <f t="shared" si="10"/>
        <v>1</v>
      </c>
      <c r="P39" s="46">
        <f t="shared" si="10"/>
        <v>6877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102">
        <v>299</v>
      </c>
      <c r="G42" s="95">
        <v>60</v>
      </c>
      <c r="H42" s="95">
        <v>1</v>
      </c>
      <c r="I42" s="95">
        <v>93</v>
      </c>
      <c r="J42" s="95">
        <v>269</v>
      </c>
      <c r="K42" s="95">
        <v>65</v>
      </c>
      <c r="L42" s="95">
        <v>75</v>
      </c>
      <c r="M42" s="95">
        <v>1</v>
      </c>
      <c r="N42" s="95">
        <v>0</v>
      </c>
      <c r="O42" s="95">
        <v>0</v>
      </c>
      <c r="P42" s="46">
        <f aca="true" t="shared" si="12" ref="P42:P48">SUM(F42:O42)</f>
        <v>863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145</v>
      </c>
      <c r="G44" s="95">
        <v>111</v>
      </c>
      <c r="H44" s="95">
        <v>17</v>
      </c>
      <c r="I44" s="95">
        <v>113</v>
      </c>
      <c r="J44" s="95">
        <v>138</v>
      </c>
      <c r="K44" s="95">
        <v>33</v>
      </c>
      <c r="L44" s="95">
        <v>49</v>
      </c>
      <c r="M44" s="95">
        <v>0</v>
      </c>
      <c r="N44" s="95">
        <v>10</v>
      </c>
      <c r="O44" s="95">
        <v>0</v>
      </c>
      <c r="P44" s="46">
        <f t="shared" si="12"/>
        <v>616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29</v>
      </c>
      <c r="G46" s="95">
        <v>14</v>
      </c>
      <c r="H46" s="95">
        <v>1</v>
      </c>
      <c r="I46" s="95">
        <v>13</v>
      </c>
      <c r="J46" s="95">
        <v>19</v>
      </c>
      <c r="K46" s="95">
        <v>0</v>
      </c>
      <c r="L46" s="95">
        <v>3</v>
      </c>
      <c r="M46" s="95">
        <v>0</v>
      </c>
      <c r="N46" s="95">
        <v>1</v>
      </c>
      <c r="O46" s="95">
        <v>0</v>
      </c>
      <c r="P46" s="46">
        <f t="shared" si="12"/>
        <v>80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0</v>
      </c>
      <c r="G48" s="95">
        <v>1</v>
      </c>
      <c r="H48" s="95">
        <v>0</v>
      </c>
      <c r="I48" s="95">
        <v>0</v>
      </c>
      <c r="J48" s="95">
        <v>2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3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473</v>
      </c>
      <c r="G50" s="47">
        <f aca="true" t="shared" si="14" ref="G50:P50">G42+G44+G46+G48</f>
        <v>186</v>
      </c>
      <c r="H50" s="47">
        <f t="shared" si="14"/>
        <v>19</v>
      </c>
      <c r="I50" s="47">
        <f t="shared" si="14"/>
        <v>219</v>
      </c>
      <c r="J50" s="47">
        <f t="shared" si="14"/>
        <v>428</v>
      </c>
      <c r="K50" s="47">
        <f t="shared" si="14"/>
        <v>98</v>
      </c>
      <c r="L50" s="47">
        <f t="shared" si="14"/>
        <v>127</v>
      </c>
      <c r="M50" s="47">
        <f t="shared" si="14"/>
        <v>1</v>
      </c>
      <c r="N50" s="47">
        <f>N42+N44+N46+N48</f>
        <v>11</v>
      </c>
      <c r="O50" s="47">
        <f t="shared" si="14"/>
        <v>0</v>
      </c>
      <c r="P50" s="47">
        <f t="shared" si="14"/>
        <v>1562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473</v>
      </c>
      <c r="G51" s="47">
        <f aca="true" t="shared" si="15" ref="G51:P51">G49+G50</f>
        <v>186</v>
      </c>
      <c r="H51" s="47">
        <f t="shared" si="15"/>
        <v>19</v>
      </c>
      <c r="I51" s="47">
        <f t="shared" si="15"/>
        <v>219</v>
      </c>
      <c r="J51" s="47">
        <f t="shared" si="15"/>
        <v>428</v>
      </c>
      <c r="K51" s="47">
        <f t="shared" si="15"/>
        <v>98</v>
      </c>
      <c r="L51" s="47">
        <f t="shared" si="15"/>
        <v>127</v>
      </c>
      <c r="M51" s="47">
        <f t="shared" si="15"/>
        <v>1</v>
      </c>
      <c r="N51" s="47">
        <f t="shared" si="15"/>
        <v>11</v>
      </c>
      <c r="O51" s="47">
        <f t="shared" si="15"/>
        <v>0</v>
      </c>
      <c r="P51" s="47">
        <f t="shared" si="15"/>
        <v>1562</v>
      </c>
    </row>
    <row r="52" spans="1:16" s="34" customFormat="1" ht="12">
      <c r="A52" s="93" t="s">
        <v>55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46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10</v>
      </c>
      <c r="E54" s="50" t="s">
        <v>21</v>
      </c>
      <c r="F54" s="42"/>
      <c r="G54" s="95">
        <v>158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158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11</v>
      </c>
      <c r="E55" s="50" t="s">
        <v>21</v>
      </c>
      <c r="F55" s="42"/>
      <c r="G55" s="95">
        <v>1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1</v>
      </c>
    </row>
    <row r="56" spans="1:16" s="34" customFormat="1" ht="11.25">
      <c r="A56" s="80" t="str">
        <f>$A$7</f>
        <v>HD</v>
      </c>
      <c r="B56" s="43">
        <v>44</v>
      </c>
      <c r="C56" s="45" t="s">
        <v>6</v>
      </c>
      <c r="D56" s="43" t="s">
        <v>46</v>
      </c>
      <c r="E56" s="50" t="s">
        <v>14</v>
      </c>
      <c r="F56" s="42"/>
      <c r="G56" s="46">
        <f>G53+G54+G55</f>
        <v>159</v>
      </c>
      <c r="H56" s="42"/>
      <c r="I56" s="42"/>
      <c r="J56" s="42"/>
      <c r="K56" s="42"/>
      <c r="L56" s="42"/>
      <c r="M56" s="42"/>
      <c r="N56" s="42"/>
      <c r="O56" s="42"/>
      <c r="P56" s="46">
        <f>P53+P54+P55</f>
        <v>159</v>
      </c>
    </row>
    <row r="57" spans="1:16" s="38" customFormat="1" ht="12">
      <c r="A57" s="35" t="s">
        <v>13</v>
      </c>
      <c r="B57" s="36"/>
      <c r="C57" s="36"/>
      <c r="D57" s="36"/>
      <c r="E57" s="36"/>
      <c r="F57" s="35"/>
      <c r="G57" s="35"/>
      <c r="H57" s="35"/>
      <c r="I57" s="35"/>
      <c r="J57" s="35"/>
      <c r="K57" s="36"/>
      <c r="L57" s="36"/>
      <c r="M57" s="36"/>
      <c r="N57" s="36"/>
      <c r="O57" s="36"/>
      <c r="P57" s="37"/>
    </row>
    <row r="58" spans="1:16" s="39" customFormat="1" ht="11.25">
      <c r="A58" s="80" t="str">
        <f>$A$7</f>
        <v>HD</v>
      </c>
      <c r="B58" s="63">
        <v>45</v>
      </c>
      <c r="C58" s="64" t="s">
        <v>6</v>
      </c>
      <c r="D58" s="63" t="s">
        <v>42</v>
      </c>
      <c r="E58" s="48" t="s">
        <v>18</v>
      </c>
      <c r="F58" s="46">
        <f>SUM(F11+F41+F53)</f>
        <v>83</v>
      </c>
      <c r="G58" s="46">
        <f aca="true" t="shared" si="16" ref="G58:O58">SUM(G11+G41+G53)</f>
        <v>137</v>
      </c>
      <c r="H58" s="46">
        <f t="shared" si="16"/>
        <v>10</v>
      </c>
      <c r="I58" s="46">
        <f t="shared" si="16"/>
        <v>9</v>
      </c>
      <c r="J58" s="46">
        <f t="shared" si="16"/>
        <v>114</v>
      </c>
      <c r="K58" s="46">
        <f t="shared" si="16"/>
        <v>172</v>
      </c>
      <c r="L58" s="46">
        <f t="shared" si="16"/>
        <v>153</v>
      </c>
      <c r="M58" s="46">
        <f t="shared" si="16"/>
        <v>4</v>
      </c>
      <c r="N58" s="46">
        <f>SUM(N11+N41+N53)</f>
        <v>21</v>
      </c>
      <c r="O58" s="46">
        <f t="shared" si="16"/>
        <v>0</v>
      </c>
      <c r="P58" s="46">
        <f>SUM(P11+P41+P53)</f>
        <v>703</v>
      </c>
    </row>
    <row r="59" spans="1:16" s="39" customFormat="1" ht="11.25">
      <c r="A59" s="80" t="str">
        <f aca="true" t="shared" si="17" ref="A59:A68">$A$7</f>
        <v>HD</v>
      </c>
      <c r="B59" s="63">
        <v>46</v>
      </c>
      <c r="C59" s="64" t="s">
        <v>6</v>
      </c>
      <c r="D59" s="63" t="s">
        <v>42</v>
      </c>
      <c r="E59" s="48" t="s">
        <v>19</v>
      </c>
      <c r="F59" s="46">
        <f>SUM(F12+F23+F29+F35+F42+F54)</f>
        <v>2653</v>
      </c>
      <c r="G59" s="46">
        <f aca="true" t="shared" si="18" ref="G59:O59">SUM(G12+G23+G29+G35+G42+G54)</f>
        <v>1007</v>
      </c>
      <c r="H59" s="46">
        <f t="shared" si="18"/>
        <v>6</v>
      </c>
      <c r="I59" s="46">
        <f t="shared" si="18"/>
        <v>1153</v>
      </c>
      <c r="J59" s="46">
        <f t="shared" si="18"/>
        <v>1509</v>
      </c>
      <c r="K59" s="46">
        <f t="shared" si="18"/>
        <v>513</v>
      </c>
      <c r="L59" s="46">
        <f t="shared" si="18"/>
        <v>743</v>
      </c>
      <c r="M59" s="46">
        <f t="shared" si="18"/>
        <v>214</v>
      </c>
      <c r="N59" s="46">
        <f>SUM(N12+N23+N29+N35+N42+N54)</f>
        <v>59</v>
      </c>
      <c r="O59" s="46">
        <f t="shared" si="18"/>
        <v>0</v>
      </c>
      <c r="P59" s="46">
        <f>SUM(P12+P23+P29+P35+P42+P54)</f>
        <v>7857</v>
      </c>
    </row>
    <row r="60" spans="1:16" s="39" customFormat="1" ht="11.25">
      <c r="A60" s="80" t="str">
        <f t="shared" si="17"/>
        <v>HD</v>
      </c>
      <c r="B60" s="63">
        <v>47</v>
      </c>
      <c r="C60" s="64" t="s">
        <v>6</v>
      </c>
      <c r="D60" s="63" t="s">
        <v>43</v>
      </c>
      <c r="E60" s="51" t="s">
        <v>18</v>
      </c>
      <c r="F60" s="46">
        <f>SUM(F13+F43)</f>
        <v>20</v>
      </c>
      <c r="G60" s="46">
        <f aca="true" t="shared" si="19" ref="G60:O60">SUM(G13+G43)</f>
        <v>58</v>
      </c>
      <c r="H60" s="46">
        <f t="shared" si="19"/>
        <v>11</v>
      </c>
      <c r="I60" s="46">
        <f t="shared" si="19"/>
        <v>18</v>
      </c>
      <c r="J60" s="46">
        <f t="shared" si="19"/>
        <v>15</v>
      </c>
      <c r="K60" s="46">
        <f t="shared" si="19"/>
        <v>14</v>
      </c>
      <c r="L60" s="46">
        <f t="shared" si="19"/>
        <v>33</v>
      </c>
      <c r="M60" s="46">
        <f t="shared" si="19"/>
        <v>3</v>
      </c>
      <c r="N60" s="46">
        <f>SUM(N13+N43)</f>
        <v>9</v>
      </c>
      <c r="O60" s="46">
        <f t="shared" si="19"/>
        <v>0</v>
      </c>
      <c r="P60" s="46">
        <f>SUM(P13+P53+P43)</f>
        <v>181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48" t="s">
        <v>19</v>
      </c>
      <c r="F61" s="46">
        <f>SUM(F14+F24+F30+F36+F44)</f>
        <v>2515</v>
      </c>
      <c r="G61" s="46">
        <f>SUM(G14+G24+G30+G36+G44+G55)</f>
        <v>2335</v>
      </c>
      <c r="H61" s="46">
        <f aca="true" t="shared" si="20" ref="H61:O61">SUM(H14+H24+H30+H36+H44)</f>
        <v>528</v>
      </c>
      <c r="I61" s="46">
        <f t="shared" si="20"/>
        <v>1102</v>
      </c>
      <c r="J61" s="46">
        <f t="shared" si="20"/>
        <v>1509</v>
      </c>
      <c r="K61" s="46">
        <f t="shared" si="20"/>
        <v>1072</v>
      </c>
      <c r="L61" s="46">
        <f t="shared" si="20"/>
        <v>682</v>
      </c>
      <c r="M61" s="46">
        <f t="shared" si="20"/>
        <v>20</v>
      </c>
      <c r="N61" s="46">
        <f>SUM(N14+N24+N30+N36+N44)</f>
        <v>151</v>
      </c>
      <c r="O61" s="46">
        <f t="shared" si="20"/>
        <v>4</v>
      </c>
      <c r="P61" s="46">
        <f>SUM(P14+P24+P30+P36+P44+P55)</f>
        <v>9918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44</v>
      </c>
      <c r="E62" s="51" t="s">
        <v>18</v>
      </c>
      <c r="F62" s="46">
        <f aca="true" t="shared" si="21" ref="F62:P62">SUM(F15+F45)</f>
        <v>42</v>
      </c>
      <c r="G62" s="46">
        <f t="shared" si="21"/>
        <v>117</v>
      </c>
      <c r="H62" s="46">
        <f t="shared" si="21"/>
        <v>15</v>
      </c>
      <c r="I62" s="46">
        <f t="shared" si="21"/>
        <v>27</v>
      </c>
      <c r="J62" s="46">
        <f t="shared" si="21"/>
        <v>82</v>
      </c>
      <c r="K62" s="46">
        <f t="shared" si="21"/>
        <v>2</v>
      </c>
      <c r="L62" s="46">
        <f t="shared" si="21"/>
        <v>50</v>
      </c>
      <c r="M62" s="46">
        <f t="shared" si="21"/>
        <v>0</v>
      </c>
      <c r="N62" s="46">
        <f t="shared" si="21"/>
        <v>5</v>
      </c>
      <c r="O62" s="46">
        <f t="shared" si="21"/>
        <v>0</v>
      </c>
      <c r="P62" s="46">
        <f t="shared" si="21"/>
        <v>340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48" t="s">
        <v>19</v>
      </c>
      <c r="F63" s="46">
        <f>SUM(F16+F25+F31+F37+F46)</f>
        <v>670</v>
      </c>
      <c r="G63" s="46">
        <f>SUM(G16+G25+G31+G37+G46)</f>
        <v>339</v>
      </c>
      <c r="H63" s="46">
        <f aca="true" t="shared" si="22" ref="H63:O63">SUM(H16+H25+H31+H37+H46)</f>
        <v>26</v>
      </c>
      <c r="I63" s="46">
        <f t="shared" si="22"/>
        <v>160</v>
      </c>
      <c r="J63" s="46">
        <f t="shared" si="22"/>
        <v>251</v>
      </c>
      <c r="K63" s="46">
        <f t="shared" si="22"/>
        <v>45</v>
      </c>
      <c r="L63" s="46">
        <f t="shared" si="22"/>
        <v>72</v>
      </c>
      <c r="M63" s="46">
        <f t="shared" si="22"/>
        <v>0</v>
      </c>
      <c r="N63" s="46">
        <f t="shared" si="22"/>
        <v>24</v>
      </c>
      <c r="O63" s="46">
        <f t="shared" si="22"/>
        <v>0</v>
      </c>
      <c r="P63" s="46">
        <f>SUM(P16+P25+P31+P37+P46)</f>
        <v>1587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45</v>
      </c>
      <c r="E64" s="51" t="s">
        <v>18</v>
      </c>
      <c r="F64" s="46">
        <f>SUM(F17+F47)</f>
        <v>10</v>
      </c>
      <c r="G64" s="46">
        <f aca="true" t="shared" si="23" ref="G64:P64">SUM(G17+G47)</f>
        <v>31</v>
      </c>
      <c r="H64" s="46">
        <f t="shared" si="23"/>
        <v>0</v>
      </c>
      <c r="I64" s="46">
        <f t="shared" si="23"/>
        <v>0</v>
      </c>
      <c r="J64" s="46">
        <f t="shared" si="23"/>
        <v>2</v>
      </c>
      <c r="K64" s="46">
        <f t="shared" si="23"/>
        <v>0</v>
      </c>
      <c r="L64" s="46">
        <f t="shared" si="23"/>
        <v>4</v>
      </c>
      <c r="M64" s="46">
        <f t="shared" si="23"/>
        <v>0</v>
      </c>
      <c r="N64" s="46">
        <f>SUM(N17+N47)</f>
        <v>0</v>
      </c>
      <c r="O64" s="46">
        <f t="shared" si="23"/>
        <v>0</v>
      </c>
      <c r="P64" s="46">
        <f t="shared" si="23"/>
        <v>47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48" t="s">
        <v>19</v>
      </c>
      <c r="F65" s="46">
        <f>SUM(F18+F26+F32+F38+F48)</f>
        <v>45</v>
      </c>
      <c r="G65" s="46">
        <f aca="true" t="shared" si="24" ref="G65:P65">SUM(G18+G26+G32+G38+G48)</f>
        <v>27</v>
      </c>
      <c r="H65" s="46">
        <f t="shared" si="24"/>
        <v>1</v>
      </c>
      <c r="I65" s="46">
        <f t="shared" si="24"/>
        <v>22</v>
      </c>
      <c r="J65" s="46">
        <f t="shared" si="24"/>
        <v>29</v>
      </c>
      <c r="K65" s="46">
        <f t="shared" si="24"/>
        <v>3</v>
      </c>
      <c r="L65" s="46">
        <f t="shared" si="24"/>
        <v>8</v>
      </c>
      <c r="M65" s="46">
        <f t="shared" si="24"/>
        <v>0</v>
      </c>
      <c r="N65" s="46">
        <f>SUM(N18+N26+N32+N38+N48)</f>
        <v>0</v>
      </c>
      <c r="O65" s="46">
        <f t="shared" si="24"/>
        <v>0</v>
      </c>
      <c r="P65" s="46">
        <f t="shared" si="24"/>
        <v>135</v>
      </c>
    </row>
    <row r="66" spans="1:16" s="38" customFormat="1" ht="12">
      <c r="A66" s="80" t="str">
        <f t="shared" si="17"/>
        <v>HD</v>
      </c>
      <c r="B66" s="63">
        <v>53</v>
      </c>
      <c r="C66" s="65" t="s">
        <v>6</v>
      </c>
      <c r="D66" s="66" t="s">
        <v>9</v>
      </c>
      <c r="E66" s="66" t="s">
        <v>20</v>
      </c>
      <c r="F66" s="66">
        <f>SUM(F58+F60+F62+F64)</f>
        <v>155</v>
      </c>
      <c r="G66" s="66">
        <f aca="true" t="shared" si="25" ref="G66:P66">SUM(G58+G60+G62+G64)</f>
        <v>343</v>
      </c>
      <c r="H66" s="66">
        <f t="shared" si="25"/>
        <v>36</v>
      </c>
      <c r="I66" s="66">
        <f t="shared" si="25"/>
        <v>54</v>
      </c>
      <c r="J66" s="66">
        <f t="shared" si="25"/>
        <v>213</v>
      </c>
      <c r="K66" s="66">
        <f t="shared" si="25"/>
        <v>188</v>
      </c>
      <c r="L66" s="66">
        <f t="shared" si="25"/>
        <v>240</v>
      </c>
      <c r="M66" s="66">
        <f t="shared" si="25"/>
        <v>7</v>
      </c>
      <c r="N66" s="66">
        <f>SUM(N58+N60+N62+N64)</f>
        <v>35</v>
      </c>
      <c r="O66" s="66">
        <f t="shared" si="25"/>
        <v>0</v>
      </c>
      <c r="P66" s="66">
        <f t="shared" si="25"/>
        <v>1271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21</v>
      </c>
      <c r="F67" s="66">
        <f>SUM(F59+F61+F63+F65)</f>
        <v>5883</v>
      </c>
      <c r="G67" s="66">
        <f aca="true" t="shared" si="26" ref="G67:O67">SUM(G59+G61+G63+G65)</f>
        <v>3708</v>
      </c>
      <c r="H67" s="66">
        <f t="shared" si="26"/>
        <v>561</v>
      </c>
      <c r="I67" s="66">
        <f t="shared" si="26"/>
        <v>2437</v>
      </c>
      <c r="J67" s="66">
        <f t="shared" si="26"/>
        <v>3298</v>
      </c>
      <c r="K67" s="66">
        <f t="shared" si="26"/>
        <v>1633</v>
      </c>
      <c r="L67" s="66">
        <f t="shared" si="26"/>
        <v>1505</v>
      </c>
      <c r="M67" s="66">
        <f t="shared" si="26"/>
        <v>234</v>
      </c>
      <c r="N67" s="66">
        <f>SUM(N59+N61+N63+N65)</f>
        <v>234</v>
      </c>
      <c r="O67" s="66">
        <f t="shared" si="26"/>
        <v>4</v>
      </c>
      <c r="P67" s="66">
        <f>SUM(P59+P61+P63+P65)</f>
        <v>19497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14</v>
      </c>
      <c r="F68" s="66">
        <f>SUM(F66+F67)</f>
        <v>6038</v>
      </c>
      <c r="G68" s="66">
        <f aca="true" t="shared" si="27" ref="G68:P68">SUM(G66+G67)</f>
        <v>4051</v>
      </c>
      <c r="H68" s="66">
        <f t="shared" si="27"/>
        <v>597</v>
      </c>
      <c r="I68" s="66">
        <f t="shared" si="27"/>
        <v>2491</v>
      </c>
      <c r="J68" s="66">
        <f t="shared" si="27"/>
        <v>3511</v>
      </c>
      <c r="K68" s="66">
        <f t="shared" si="27"/>
        <v>1821</v>
      </c>
      <c r="L68" s="66">
        <f t="shared" si="27"/>
        <v>1745</v>
      </c>
      <c r="M68" s="66">
        <f t="shared" si="27"/>
        <v>241</v>
      </c>
      <c r="N68" s="66">
        <f t="shared" si="27"/>
        <v>269</v>
      </c>
      <c r="O68" s="66">
        <f t="shared" si="27"/>
        <v>4</v>
      </c>
      <c r="P68" s="66">
        <f t="shared" si="27"/>
        <v>20768</v>
      </c>
    </row>
    <row r="69" spans="1:14" ht="12.75" customHeight="1">
      <c r="A69" s="127" t="s">
        <v>32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ht="11.25">
      <c r="C70" s="87" t="s">
        <v>15</v>
      </c>
    </row>
    <row r="71" ht="11.25">
      <c r="C71" s="87" t="s">
        <v>24</v>
      </c>
    </row>
    <row r="72" ht="11.25">
      <c r="C72" s="87" t="s">
        <v>25</v>
      </c>
    </row>
    <row r="73" ht="11.25">
      <c r="C73" s="87" t="s">
        <v>26</v>
      </c>
    </row>
    <row r="74" ht="11.25">
      <c r="C74" s="87" t="s">
        <v>27</v>
      </c>
    </row>
    <row r="75" spans="1:15" ht="12.75">
      <c r="A75" s="103"/>
      <c r="B75" s="103"/>
      <c r="C75" s="103"/>
      <c r="D75" s="104"/>
      <c r="E75" s="105"/>
      <c r="F75" s="105"/>
      <c r="G75" s="113" t="s">
        <v>58</v>
      </c>
      <c r="H75" s="113"/>
      <c r="I75" s="113"/>
      <c r="J75" s="105"/>
      <c r="K75" s="105"/>
      <c r="L75" s="105"/>
      <c r="M75" s="105"/>
      <c r="N75" s="106"/>
      <c r="O75" s="106"/>
    </row>
    <row r="76" spans="1:15" ht="12.75">
      <c r="A76" s="103"/>
      <c r="B76" s="103"/>
      <c r="C76" s="103"/>
      <c r="D76" s="105"/>
      <c r="E76" s="105"/>
      <c r="F76" s="105"/>
      <c r="G76" s="113" t="s">
        <v>61</v>
      </c>
      <c r="H76" s="113"/>
      <c r="I76" s="113"/>
      <c r="J76" s="105"/>
      <c r="K76" s="105"/>
      <c r="L76" s="105"/>
      <c r="M76" s="105"/>
      <c r="N76" s="107"/>
      <c r="O76" s="107"/>
    </row>
    <row r="77" spans="1:15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7"/>
      <c r="M77" s="107"/>
      <c r="N77" s="107"/>
      <c r="O77" s="107"/>
    </row>
    <row r="78" spans="1:15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7"/>
      <c r="M78" s="107"/>
      <c r="N78" s="107"/>
      <c r="O78" s="107"/>
    </row>
    <row r="79" spans="1:16" ht="12.75" customHeight="1">
      <c r="A79" s="103"/>
      <c r="B79" s="113" t="s">
        <v>60</v>
      </c>
      <c r="C79" s="113"/>
      <c r="D79" s="113"/>
      <c r="E79" s="105"/>
      <c r="F79" s="103"/>
      <c r="G79" s="103"/>
      <c r="H79" s="103"/>
      <c r="I79" s="106"/>
      <c r="J79" s="106"/>
      <c r="K79" s="103"/>
      <c r="L79" s="107"/>
      <c r="M79" s="122"/>
      <c r="N79" s="122"/>
      <c r="O79" s="122"/>
      <c r="P79" s="122"/>
    </row>
    <row r="80" spans="1:16" ht="12.75" customHeight="1">
      <c r="A80" s="103"/>
      <c r="B80" s="113" t="s">
        <v>59</v>
      </c>
      <c r="C80" s="113"/>
      <c r="D80" s="113"/>
      <c r="E80" s="105"/>
      <c r="F80" s="103"/>
      <c r="G80" s="103"/>
      <c r="H80" s="103"/>
      <c r="I80" s="106"/>
      <c r="J80" s="106"/>
      <c r="K80" s="103"/>
      <c r="L80" s="107"/>
      <c r="M80" s="123"/>
      <c r="N80" s="123"/>
      <c r="O80" s="123"/>
      <c r="P80" s="123"/>
    </row>
    <row r="81" spans="1:16" ht="12.75" customHeight="1">
      <c r="A81" s="103"/>
      <c r="B81" s="103"/>
      <c r="C81" s="103"/>
      <c r="D81" s="103"/>
      <c r="E81" s="103"/>
      <c r="F81" s="103"/>
      <c r="G81" s="103"/>
      <c r="H81" s="103"/>
      <c r="I81" s="106"/>
      <c r="J81" s="106"/>
      <c r="K81" s="103"/>
      <c r="L81" s="107"/>
      <c r="M81" s="124"/>
      <c r="N81" s="124"/>
      <c r="O81" s="124"/>
      <c r="P81" s="124"/>
    </row>
    <row r="84" spans="12:16" ht="12.75">
      <c r="L84" t="s">
        <v>62</v>
      </c>
      <c r="M84"/>
      <c r="N84"/>
      <c r="O84"/>
      <c r="P84"/>
    </row>
    <row r="85" spans="12:16" ht="12.75">
      <c r="L85"/>
      <c r="M85" t="s">
        <v>63</v>
      </c>
      <c r="N85"/>
      <c r="O85"/>
      <c r="P85"/>
    </row>
    <row r="86" spans="12:16" ht="12.75">
      <c r="L86"/>
      <c r="M86" t="s">
        <v>67</v>
      </c>
      <c r="N86"/>
      <c r="O86"/>
      <c r="P86"/>
    </row>
    <row r="87" spans="12:16" ht="12.75">
      <c r="L87"/>
      <c r="M87" t="s">
        <v>64</v>
      </c>
      <c r="N87"/>
      <c r="O87"/>
      <c r="P87"/>
    </row>
    <row r="88" spans="12:16" ht="12.75">
      <c r="L88"/>
      <c r="M88"/>
      <c r="P88"/>
    </row>
  </sheetData>
  <sheetProtection/>
  <mergeCells count="20">
    <mergeCell ref="B4:B6"/>
    <mergeCell ref="B79:D79"/>
    <mergeCell ref="M79:P79"/>
    <mergeCell ref="M80:P80"/>
    <mergeCell ref="M81:P81"/>
    <mergeCell ref="D8:E8"/>
    <mergeCell ref="D9:E9"/>
    <mergeCell ref="B80:D80"/>
    <mergeCell ref="A69:N69"/>
    <mergeCell ref="C8:C9"/>
    <mergeCell ref="D4:D6"/>
    <mergeCell ref="D7:E7"/>
    <mergeCell ref="C4:C6"/>
    <mergeCell ref="G75:I75"/>
    <mergeCell ref="G76:I76"/>
    <mergeCell ref="O1:P1"/>
    <mergeCell ref="P4:P5"/>
    <mergeCell ref="C2:P2"/>
    <mergeCell ref="A3:P3"/>
    <mergeCell ref="A4:A6"/>
  </mergeCells>
  <printOptions horizontalCentered="1"/>
  <pageMargins left="0.41" right="0.43" top="0.984251968503937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1 F61:G61 F63:G63 H63:P63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2019-07-12T09:35:38Z</cp:lastPrinted>
  <dcterms:created xsi:type="dcterms:W3CDTF">2001-06-25T11:39:49Z</dcterms:created>
  <dcterms:modified xsi:type="dcterms:W3CDTF">2019-09-02T08:18:50Z</dcterms:modified>
  <cp:category/>
  <cp:version/>
  <cp:contentType/>
  <cp:contentStatus/>
</cp:coreProperties>
</file>